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L32" i="2" l="1"/>
  <c r="G32" i="2"/>
  <c r="L9" i="2"/>
  <c r="J9" i="2"/>
  <c r="J33" i="2" s="1"/>
  <c r="G9" i="2"/>
  <c r="E9" i="2"/>
  <c r="M33" i="2"/>
  <c r="L33" i="2"/>
  <c r="D17" i="2"/>
  <c r="E33" i="2"/>
  <c r="F33" i="2"/>
  <c r="G33" i="2"/>
  <c r="H33" i="2"/>
  <c r="K33" i="2"/>
  <c r="N33" i="2"/>
  <c r="O33" i="2"/>
  <c r="P33" i="2"/>
  <c r="Q33" i="2"/>
  <c r="R33" i="2"/>
  <c r="I32" i="2"/>
  <c r="D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10" i="2"/>
  <c r="I11" i="2"/>
  <c r="I12" i="2"/>
  <c r="I13" i="2"/>
  <c r="I14" i="2"/>
  <c r="I15" i="2"/>
  <c r="I16" i="2"/>
  <c r="I18" i="2"/>
  <c r="I19" i="2"/>
  <c r="I5" i="2"/>
  <c r="D7" i="2"/>
  <c r="D5" i="2"/>
  <c r="D33" i="2" s="1"/>
  <c r="D6" i="2"/>
  <c r="I17" i="2"/>
  <c r="I9" i="2" l="1"/>
  <c r="I33" i="2" s="1"/>
</calcChain>
</file>

<file path=xl/sharedStrings.xml><?xml version="1.0" encoding="utf-8"?>
<sst xmlns="http://schemas.openxmlformats.org/spreadsheetml/2006/main" count="53" uniqueCount="47">
  <si>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</si>
  <si>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</si>
  <si>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</si>
  <si>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</si>
  <si>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</si>
  <si>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</si>
  <si>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</si>
  <si>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</si>
  <si>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</si>
  <si>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</si>
  <si>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</si>
  <si>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</si>
  <si>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</si>
  <si>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</si>
  <si>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</si>
  <si>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</si>
  <si>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</si>
  <si>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</si>
  <si>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</si>
  <si>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</si>
  <si>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</si>
  <si>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</si>
  <si>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</si>
  <si>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</si>
  <si>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</si>
  <si>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</si>
  <si>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</si>
  <si>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</si>
  <si>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</si>
  <si>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</si>
  <si>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</si>
  <si>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</si>
  <si>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</si>
  <si>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</si>
  <si>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</si>
  <si>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</si>
  <si>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</si>
  <si>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</si>
  <si>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</si>
  <si>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</si>
  <si>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</si>
  <si>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</si>
  <si>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</si>
  <si>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</si>
  <si>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</si>
  <si>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</si>
  <si>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01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</si>
</sst>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8"/>
  <sheetViews>
    <sheetView tabSelected="1" zoomScale="75" zoomScaleNormal="7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L33" sqref="L33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33</v>
      </c>
      <c r="B5" s="42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40"/>
      <c r="B6" s="43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5">
        <f t="shared" ref="I7:I19" si="1">SUM(J7:M7)</f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20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5">
        <f t="shared" si="1"/>
        <v>0</v>
      </c>
      <c r="J8" s="26">
        <v>0</v>
      </c>
      <c r="K8" s="26">
        <v>0</v>
      </c>
      <c r="L8" s="26">
        <v>0</v>
      </c>
      <c r="M8" s="26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21</v>
      </c>
      <c r="D9" s="8">
        <f t="shared" si="0"/>
        <v>49</v>
      </c>
      <c r="E9" s="9">
        <f>18+26</f>
        <v>44</v>
      </c>
      <c r="F9" s="9">
        <v>0</v>
      </c>
      <c r="G9" s="9">
        <f>1+4</f>
        <v>5</v>
      </c>
      <c r="H9" s="9">
        <v>0</v>
      </c>
      <c r="I9" s="25">
        <f t="shared" si="1"/>
        <v>521447.82999999996</v>
      </c>
      <c r="J9" s="26">
        <f>194952.33+277187.97</f>
        <v>472140.29999999993</v>
      </c>
      <c r="K9" s="26">
        <v>0</v>
      </c>
      <c r="L9" s="26">
        <f>6025.53+43282</f>
        <v>49307.53</v>
      </c>
      <c r="M9" s="26">
        <v>0</v>
      </c>
      <c r="N9" s="9">
        <v>0</v>
      </c>
      <c r="O9" s="9">
        <v>19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9" t="s">
        <v>26</v>
      </c>
      <c r="D14" s="8">
        <f t="shared" si="0"/>
        <v>0</v>
      </c>
      <c r="E14" s="9">
        <v>0</v>
      </c>
      <c r="F14" s="9">
        <v>0</v>
      </c>
      <c r="G14" s="9">
        <v>0</v>
      </c>
      <c r="H14" s="9">
        <v>0</v>
      </c>
      <c r="I14" s="25">
        <f t="shared" si="1"/>
        <v>0</v>
      </c>
      <c r="J14" s="26">
        <v>0</v>
      </c>
      <c r="K14" s="26">
        <v>0</v>
      </c>
      <c r="L14" s="26">
        <v>0</v>
      </c>
      <c r="M14" s="26">
        <v>0</v>
      </c>
      <c r="N14" s="9">
        <v>0</v>
      </c>
      <c r="O14" s="9">
        <v>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1792623.2400000002</v>
      </c>
      <c r="J16" s="26">
        <v>915679.04</v>
      </c>
      <c r="K16" s="26">
        <v>121902.48</v>
      </c>
      <c r="L16" s="26">
        <v>726119.16</v>
      </c>
      <c r="M16" s="26">
        <v>28922.560000000001</v>
      </c>
      <c r="N16" s="9">
        <v>48</v>
      </c>
      <c r="O16" s="9">
        <v>62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20" t="s">
        <v>29</v>
      </c>
      <c r="D17" s="8">
        <f t="shared" si="0"/>
        <v>76</v>
      </c>
      <c r="E17" s="9">
        <v>58</v>
      </c>
      <c r="F17" s="9">
        <v>2</v>
      </c>
      <c r="G17" s="9">
        <v>7</v>
      </c>
      <c r="H17" s="9">
        <v>9</v>
      </c>
      <c r="I17" s="25">
        <f t="shared" si="1"/>
        <v>1037541.8</v>
      </c>
      <c r="J17" s="26">
        <v>750743.77</v>
      </c>
      <c r="K17" s="26">
        <v>27395.98</v>
      </c>
      <c r="L17" s="26">
        <v>134548.23000000001</v>
      </c>
      <c r="M17" s="26">
        <v>124853.82</v>
      </c>
      <c r="N17" s="11">
        <v>30</v>
      </c>
      <c r="O17" s="9">
        <v>76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2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5">
        <f t="shared" si="1"/>
        <v>45828</v>
      </c>
      <c r="J19" s="26">
        <v>0</v>
      </c>
      <c r="K19" s="26">
        <v>0</v>
      </c>
      <c r="L19" s="26">
        <v>0</v>
      </c>
      <c r="M19" s="26">
        <v>45828</v>
      </c>
      <c r="N19" s="11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0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2" t="s">
        <v>38</v>
      </c>
      <c r="D25" s="8">
        <f t="shared" si="0"/>
        <v>4</v>
      </c>
      <c r="E25" s="9">
        <v>0</v>
      </c>
      <c r="F25" s="9">
        <v>0</v>
      </c>
      <c r="G25" s="9">
        <v>4</v>
      </c>
      <c r="H25" s="9">
        <v>0</v>
      </c>
      <c r="I25" s="27">
        <f t="shared" si="2"/>
        <v>32263.56</v>
      </c>
      <c r="J25" s="26">
        <v>0</v>
      </c>
      <c r="K25" s="26">
        <v>0</v>
      </c>
      <c r="L25" s="26">
        <v>32263.56</v>
      </c>
      <c r="M25" s="26">
        <v>0</v>
      </c>
      <c r="N25" s="11">
        <v>0</v>
      </c>
      <c r="O25" s="9">
        <v>4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2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37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" customHeight="1" thickBot="1" x14ac:dyDescent="0.3">
      <c r="A32" s="41"/>
      <c r="B32" s="44"/>
      <c r="C32" s="32" t="s">
        <v>45</v>
      </c>
      <c r="D32" s="17">
        <f>SUM(E32:H32)</f>
        <v>65</v>
      </c>
      <c r="E32" s="18">
        <v>0</v>
      </c>
      <c r="F32" s="18">
        <v>0</v>
      </c>
      <c r="G32" s="18">
        <f>24+38</f>
        <v>62</v>
      </c>
      <c r="H32" s="18">
        <v>3</v>
      </c>
      <c r="I32" s="28">
        <f t="shared" si="3"/>
        <v>10188537.66</v>
      </c>
      <c r="J32" s="35">
        <v>0</v>
      </c>
      <c r="K32" s="35">
        <v>0</v>
      </c>
      <c r="L32" s="35">
        <f>3043866.23+6892658.5</f>
        <v>9936524.7300000004</v>
      </c>
      <c r="M32" s="35">
        <v>252012.93</v>
      </c>
      <c r="N32" s="34">
        <v>1</v>
      </c>
      <c r="O32" s="34">
        <v>14</v>
      </c>
      <c r="P32" s="34">
        <v>0</v>
      </c>
      <c r="Q32" s="34">
        <v>0</v>
      </c>
      <c r="R32" s="36">
        <v>0</v>
      </c>
    </row>
    <row r="33" spans="4:18" ht="15.75" x14ac:dyDescent="0.25">
      <c r="D33" s="30">
        <f>SUM(D5:D32)</f>
        <v>275</v>
      </c>
      <c r="E33" s="30">
        <f t="shared" ref="E33:R33" si="4">SUM(E5:E32)</f>
        <v>150</v>
      </c>
      <c r="F33" s="30">
        <f t="shared" si="4"/>
        <v>16</v>
      </c>
      <c r="G33" s="30">
        <f t="shared" si="4"/>
        <v>94</v>
      </c>
      <c r="H33" s="30">
        <f t="shared" si="4"/>
        <v>15</v>
      </c>
      <c r="I33" s="29">
        <f t="shared" si="4"/>
        <v>13703925.870000001</v>
      </c>
      <c r="J33" s="29">
        <f t="shared" si="4"/>
        <v>2138563.11</v>
      </c>
      <c r="K33" s="29">
        <f t="shared" si="4"/>
        <v>192598.46</v>
      </c>
      <c r="L33" s="29">
        <f t="shared" si="4"/>
        <v>10921146.99</v>
      </c>
      <c r="M33" s="29">
        <f t="shared" si="4"/>
        <v>451617.31</v>
      </c>
      <c r="N33" s="30">
        <f t="shared" si="4"/>
        <v>79</v>
      </c>
      <c r="O33" s="30">
        <f t="shared" si="4"/>
        <v>177</v>
      </c>
      <c r="P33" s="30">
        <f t="shared" si="4"/>
        <v>0</v>
      </c>
      <c r="Q33" s="30">
        <f t="shared" si="4"/>
        <v>0</v>
      </c>
      <c r="R33" s="30">
        <f t="shared" si="4"/>
        <v>0</v>
      </c>
    </row>
    <row r="35" spans="4:18" x14ac:dyDescent="0.25">
      <c r="I35" s="33"/>
    </row>
    <row r="38" spans="4:18" x14ac:dyDescent="0.25">
      <c r="I38" s="33"/>
    </row>
  </sheetData>
  <mergeCells count="17">
    <mergeCell ref="A5:A32"/>
    <mergeCell ref="B5:B32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2019-09-17T14:21:56Z</dcterms:modified>
</cp:coreProperties>
</file>